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Volumes/GoogleDrive/My Drive/Mia Katz Communications/Institute4AffordableCare/HNHC Collaborative/"/>
    </mc:Choice>
  </mc:AlternateContent>
  <xr:revisionPtr revIDLastSave="0" documentId="8_{CDC21DDE-4CE2-9C4A-8496-E195D13633ED}" xr6:coauthVersionLast="47" xr6:coauthVersionMax="47" xr10:uidLastSave="{00000000-0000-0000-0000-000000000000}"/>
  <bookViews>
    <workbookView xWindow="1360" yWindow="1800" windowWidth="38440" windowHeight="22980" xr2:uid="{98C833A6-A3B2-447A-8499-AE036157186B}"/>
  </bookViews>
  <sheets>
    <sheet name="HBPC Program Savings" sheetId="9" r:id="rId1"/>
    <sheet name="Paramedic Program Savings" sheetId="5" r:id="rId2"/>
    <sheet name="Choice" sheetId="6"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5" l="1"/>
  <c r="C10" i="5"/>
  <c r="G13" i="9" l="1"/>
  <c r="G7" i="9" l="1"/>
</calcChain>
</file>

<file path=xl/sharedStrings.xml><?xml version="1.0" encoding="utf-8"?>
<sst xmlns="http://schemas.openxmlformats.org/spreadsheetml/2006/main" count="169" uniqueCount="118">
  <si>
    <t>Rating</t>
  </si>
  <si>
    <t>**</t>
  </si>
  <si>
    <t xml:space="preserve">Ratings: *** is for a study conducted with a randomized control group for best statistical control.  </t>
  </si>
  <si>
    <t xml:space="preserve">                ** is for a study using a control group created using statistical techniques like propensity scoring. These techniques are well-accepted.</t>
  </si>
  <si>
    <t xml:space="preserve">                 * is for a study that looks at outcomes before and after provision of services. This is valuable, but may confuse cost reductions caused by the program with results from other changes in the population such as regression to the mean.</t>
  </si>
  <si>
    <t>Use</t>
  </si>
  <si>
    <t>Don't Use</t>
  </si>
  <si>
    <t>***</t>
  </si>
  <si>
    <t>Key:</t>
  </si>
  <si>
    <t>Reduction in ED visits, EMS Agency Provider Costs</t>
  </si>
  <si>
    <t xml:space="preserve">Cost per visit, Inpatient Days Reduced, ED visit reduction, EMS Call reduction </t>
  </si>
  <si>
    <r>
      <t xml:space="preserve">• Since this looks at the percentage reduction in patients who have at least 1 hospitalization, not total number of hospitalizations, financial benefits will likely be underestimates.
</t>
    </r>
    <r>
      <rPr>
        <sz val="11"/>
        <color theme="1"/>
        <rFont val="Calibri"/>
        <family val="2"/>
        <scheme val="minor"/>
      </rPr>
      <t xml:space="preserve">• Results shown annualized amount based on 12 months of data.  </t>
    </r>
  </si>
  <si>
    <r>
      <t xml:space="preserve"> Total </t>
    </r>
    <r>
      <rPr>
        <sz val="11"/>
        <rFont val="Calibri"/>
        <family val="2"/>
        <scheme val="minor"/>
      </rPr>
      <t>allowed</t>
    </r>
    <r>
      <rPr>
        <sz val="11"/>
        <color theme="1"/>
        <rFont val="Calibri"/>
        <family val="2"/>
        <scheme val="minor"/>
      </rPr>
      <t xml:space="preserve"> medical costs (Rx costs, inpt costs, outpt costs)
</t>
    </r>
  </si>
  <si>
    <t>Program beneficiaries and setting</t>
  </si>
  <si>
    <t>● Service providers: EMTs, ED physicians.
● When EMS arrives on scene, the crew assesses the patient and determines whether they were in need of urgent or primary care.
● If patient non-acute or urgent, option to implement telehealth intervention.
● If option used, EMS has a tablet with HIPAA-compliant teleconferencing ability, and there is a physician on-site at EMS headquarters available for virtual visit. 
● The physician determined if they should be transported by ambulance to the ED, given a pre-paid taxi ride to the ED, or have an appointment scheduled at a primary care clinic.</t>
  </si>
  <si>
    <t>● Service providers: EMTs.
● An EMT and a CP liaison nurse conduct the first visit and a care plan is established. 
● Potential services provided are prevention, general assessments, cardiovascular care, respiratory care, postdicharge follow-up, and social services. 
● The paramedic executed the care plan over a set number of follow-up visits</t>
  </si>
  <si>
    <t>Reduction in admissions only.</t>
  </si>
  <si>
    <t>• Study reported per patient per year reduction in overall costs, net of intervention program cost, which was $9,116/pt. per year (2006 $).</t>
  </si>
  <si>
    <t>• Subgroup analysis found that overall cost differences were sig. only in ps w/ highest frailty, JEN Frailty Index &gt;=7 ($56,589 vs. $76,840 over 2 yrs) (vs. 0-3 and 4-6 groups).
•  Results shown based on 24 months of reported savings, divided by 2 to annualize.</t>
  </si>
  <si>
    <t>Total Medicare costs reduction, incl. HBPC services, hospitalizations, SNF, physician, Dx testing, transport, ParB drugs, nonMD practitioners, durable equip, and outpt facility use. They do not include PartD drug costs.</t>
  </si>
  <si>
    <t>User interpretation notes</t>
  </si>
  <si>
    <t>• This is a study sub-population from De Jonge et al. 2014 representing only those with a JEN Frailty Index score of 7+.
• Results shown based on 24 months of reported savings, divided by 2 to annualize.</t>
  </si>
  <si>
    <t>• Costs went up at 12m and then down by 24m for those who survive, predominately based on savings around time of death (reduced admissions).  
• Offsets present 24-month savings divided by 2 to annualize.
• Best to assume the savings amount only if running &gt;1 year program. 
• Alternative value of life-time savings of $14,336/enrollee (2014 $).</t>
  </si>
  <si>
    <t xml:space="preserve">Reduction in hospital admissions only
</t>
  </si>
  <si>
    <t>Readmissions, acute care visits, home visits</t>
  </si>
  <si>
    <t>Total per member spending</t>
  </si>
  <si>
    <t>Overall medical spending savings</t>
  </si>
  <si>
    <t>● Annual in-home visit from MD or NP
● Post-visit, member receives a plan of care letter
● Care is coordinated with PCP
● Visit also can result in other necessary referrals
● 85% had at least one home visit in 2010</t>
  </si>
  <si>
    <t>• Results reported at 180 days post-enrollment; analysts multipled by 2 to annualize.
• Annual cost of intervention was $74,310 (2003 $).</t>
  </si>
  <si>
    <t>• Results reported at 24 weeks post-intervention; analysts multiplied by 2 to annualize.
• Total home visit costs for intervention group over 24 weeks post-discharge: $181,303 (1996 $).</t>
  </si>
  <si>
    <t>• Results reported at 9 months; analysts multiplied by 1.33 to annualize.
• Savings are assumed net of intervention costs.</t>
  </si>
  <si>
    <t>• Results reported at 12 months post enrollment.
• Savings are assumed net of intervention costs.</t>
  </si>
  <si>
    <t>• 6-month results reported per member per month; analysts multiplied by 12 to annualize.
• Not clear how many patients were in each program components: TOC, LHR, and AIM.
• Savings listed are a more conservative interprentation of authors' data; authors estimated a 6-month ROI of 2.97.</t>
  </si>
  <si>
    <t>Medicare expenditures (Parts A &amp; B only)</t>
  </si>
  <si>
    <t xml:space="preserve">• Results reported per quarter per patient; analysts multiplied by 4 to annualize.
• Results based on 2 years of data.
</t>
  </si>
  <si>
    <r>
      <t>• Sub-population of those from DeJonge et al. 2014; only those with a JEN Frailty Index score of 7+.
• HBPC practice run by Geriatrics Division of MedStar Washington Hospital Center, Washington, DC.</t>
    </r>
    <r>
      <rPr>
        <sz val="11"/>
        <color theme="1"/>
        <rFont val="Calibri"/>
        <family val="2"/>
        <scheme val="minor"/>
      </rPr>
      <t xml:space="preserve">
</t>
    </r>
  </si>
  <si>
    <t>• Comprehensive longitudinal PC delivered in home by interdisciplinary team.
• Veterans, on average, had 2.9 HBPC visits/month.
• Providers: MDs, nurses, SWs, rehab therapist, dietitian, psychologist, pharmacist; sometimes NP, PA, recreational therapist.</t>
  </si>
  <si>
    <t>• Target care to high-risk patients. 
• Designate primary care manager within team. 
• Provide 24-hour contact for patients, prior approval of scheduled hospital readmissions, transfer stable readmitted patients to step-down beds, and involve HBPC team in readmission discharge planning.
• Providers: HBPC physician, social worker, dietitian, therapists, pharmacists, and health techs.</t>
  </si>
  <si>
    <t xml:space="preserve">Total medical costs incl. HBPC program, VA &amp; non-VA inpt, outpt (Medicare Part B and SNF), hospice, nursing, &amp; other
</t>
  </si>
  <si>
    <t xml:space="preserve">• Initial visit by physician with follow-up visits every 3-4 months and 24/7 on-call telephone coverage as well as in-hospital coverage as needed.
• NP visits at least every 8 weeks, up to several times per week.
• Social workers provide case management for psychosocial and supportive services.
• Providers: MDs (geriatricians), NPs, SWs, LPNs, office coordinators.
</t>
  </si>
  <si>
    <t>• Minimum of 2 HBPC encounters, the first occurring within 6 months of the baseline year. 
• Care provided by an interdisciplinary team.  
• Teams typically meet weekly to develop care plans and arrange appropriate home care services.
• Providers: Physicians, nurses, social workers, psychologists, rehab therapists, dietcians, pharmacists.</t>
  </si>
  <si>
    <t>Program services and provider types</t>
  </si>
  <si>
    <t>• Access to 24-hour services for on-demand unplanned care (UPC) needs. 
• Calls triaged by nurses using proprietary triage algorithms and resulted in needs-matched, time-appropriate call navigation. 
• On-demand in-home clinician visit; telephonic consultation with a prescribing provider, social worker, or pharmacist; telemedicine encounter; and/or scheduled follow-up with an MIH clinician, in-network provider, or nonclinical support service (eg, transportation, advocacy, community resources).
• Providers: clinicians, social workers, pharmacists, nonclinical support.</t>
  </si>
  <si>
    <t>• Work with PCP to set disease management goal for one chronic condition that is poorly controlled (intervention &amp; control pts)
• Support from Community Health Worker (CHW) over 6 mo period including monthly face-to-face meetings and weekly communication.
• Work with CHWs to ID achievable goals, discuss obstacles
• CHWs provide coaching, social support, advocacy, and health system navigation, visit pts in hospital as needed. 
• CHWs also IDed long-term supports to help pts after intervention.
•Providers: CHWs had to have HS diploma and 1 mo training program, manager supervised CHWs (typically held MSW).</t>
  </si>
  <si>
    <t>• APNs assumed responsibility for discharge planning while pt. was in hosp. &amp; during the first 4 weeks after index hosp. In-hospital visits, discharge planning, and home visits with APN
• Min. 2 APN home visits w/i 10d of discharge; daily APN phone availability; weekly APN calls w/ pt. or caregiver
• APNs assessed pts' physical &amp; environmental needs, helped pts/caregivers implement improvements in medications, symptom management, diet, activity, sleep, medical follow-up, etc.
• Providers: gerentological APNs with mean 6.5 years post-degree experience. Home visits also by: VNs, physical therapists, occupational therapists, speech therapists (intervention only), social workers, home health aides.</t>
  </si>
  <si>
    <t>• Transition coach helped pts take active role in care transitions, provided continuity across care settings, ensured pt needs were met in all settings
• Coach met with pt once in hospital and once at home; coach also spoke with pt &amp; caregiver by phone 3 times in 28-day post-discharge period
• Provided assistance w/ Rx self-management, pt-centered record owned &amp; maintained by the pt, timely f/u w/ primary and specialty care, &amp; training on condition-specific "red flags" &amp; how to respond w/ key focus on continuity across settings.
• Providers: Transition coaches were advanced practice nurses (APNs).</t>
  </si>
  <si>
    <t>Total Medicare costs  incl. HBPC services, hospitalizations, SNF, MD, Dx testing, transport, PartB drugs (not PartD), nonMD practitioners, durable equip, &amp; outpt facility</t>
  </si>
  <si>
    <t>• Comprehensive, Pt-centered care to home on a regular or as-needed basis aimed at managing chronic conditions through M&amp;E, therapy, Rx, SW, and ancillary services.
• Pts participate in advanced care, hospice, &amp; end of life planning.
• NP conducts thorough intake assessment; care plan &amp; referrals follow.
• SW conducts in-home assessment (fall risks, SDHs, etc.).
• PCP visits pt. every 4-6 mos; PA/NP visits pt. every 2-3 mos; NurseCM call/visit each month.
• Wkly case reviews by care team.
•  Providers: PCP, NP or PA, nurse care manager.</t>
  </si>
  <si>
    <t xml:space="preserve">• Mean length of home care stay for the TM/HBPC group was 5.6 months with a median of 4.5 months. 
• Results shown annualized amount based on 12 months of data.
• Non-monetized benefits included improved quality of life for patients and reduced burden on caregivers.
• Intervention cost $3,334/pt. (1996 $).
</t>
  </si>
  <si>
    <t>• Mean age 76yrs; 50% female; 89% White; chronic disease score 7.0; 12.5% &lt;HS diploma.
• Community-dwelling adults aged ≥65 who have ≥1 of 11 selected conditions (e.g., CAD, diabetes, hip fracture, DVT) and were admitted to delivery system's contract hospital (non-psych admission) during study period (9/2002-8/2003)
• 1yr care transition intervention for elderly patients receiving care in a large, non-profit capitated delivery system in CO.</t>
  </si>
  <si>
    <t>• Mean age 70; 97% male; 63% white.
• Patients with 2+ ADL impairments or a prognonsis of terminal illness or homebound with a primary diagnosis of CHF or COPD. 
• 16 Veterans' Affairs Medical Centers that had HBPC programs.</t>
  </si>
  <si>
    <r>
      <t xml:space="preserve">• 96% male; mean age 77.7 yrs; 69% dependent in 2+ ADLs; avg 8 physical &amp; mental conditions; median survival of 38 mo.
• 9425 Veterans </t>
    </r>
    <r>
      <rPr>
        <b/>
        <sz val="11"/>
        <color theme="1"/>
        <rFont val="Calibri"/>
        <family val="2"/>
        <scheme val="minor"/>
      </rPr>
      <t>newly enrolled</t>
    </r>
    <r>
      <rPr>
        <sz val="11"/>
        <color theme="1"/>
        <rFont val="Calibri"/>
        <family val="2"/>
        <scheme val="minor"/>
      </rPr>
      <t xml:space="preserve"> in HBPC (countrywide); 6951 were dually enrolled in Medicare (2474 VA-only).
</t>
    </r>
  </si>
  <si>
    <r>
      <t>• Mean age, 83.7 for cases &amp; 82.0 for controls; 77% female; 90% Afr. Am.; 37% had JEN score of &gt;=7.
• Home-dwelling, multiple chronic illnesses, Medicare</t>
    </r>
    <r>
      <rPr>
        <b/>
        <sz val="11"/>
        <color theme="1"/>
        <rFont val="Calibri"/>
        <family val="2"/>
        <scheme val="minor"/>
      </rPr>
      <t xml:space="preserve"> FFS </t>
    </r>
    <r>
      <rPr>
        <sz val="11"/>
        <color theme="1"/>
        <rFont val="Calibri"/>
        <family val="2"/>
        <scheme val="minor"/>
      </rPr>
      <t>beneficiaries aged ≥65 years who received HBPC from practice in Washington, DC. 
• Participants cannot be enrolled in an HMO.
• HBPC practice run by Geriatrics Division of MedStar Washington Hospital Center, Washington, DC.</t>
    </r>
  </si>
  <si>
    <t>• Avg. age 79; 21% black; 97% male; 59% had CHF.
• Veterans 67 or older w/ FFS Medicare, diagnosed with diabetes and at least 1 other chronic disease, and had at least 1 hospital admission in 2005-2006. 
• VA patients at VA and non-VA hospitals who received HBPC from 2006-2010.</t>
  </si>
  <si>
    <t>• Female 57%; median age 78; avg. 4m pre-enroll total med cost $13,037.
• Patients insured by PH who have ≥5 chronic conditions and meet medical cost criteria (&gt;$25,000 in both the year prior to enrollment &amp; predicted for the next year)
• Michigan-based HBPC program by Spectrum Health/Priority Health (SH/PH), 2012-2014.</t>
  </si>
  <si>
    <t>• 80% female; 57% &lt;75yrs; 76% Black.
• Dual eligible Medicare/ Medicaid beneficiatries.
• Johns Hopkins Univesity School of Nursing's Community Aging in Place, Advancing Better Living for Elder (CAPABLE), July 2012-December 2015.</t>
  </si>
  <si>
    <t>• Mean age 73.6yr, 58% female, 24% CHF; 38% COPD; 47% Diabetes; 13% dementia; HCC 3.03.
• High-risk Medicare Advantage beneficiaries.
• Mobile Integrated Healthcare (MIH) program in Florida, Nov2015 - Feb2016.</t>
  </si>
  <si>
    <r>
      <t xml:space="preserve">• CSNP: 60% female, 40% dual-eligible, 52% White.
• MA Patients in a </t>
    </r>
    <r>
      <rPr>
        <sz val="11"/>
        <color theme="1"/>
        <rFont val="Calibri"/>
        <family val="2"/>
      </rPr>
      <t>Chronic Special Needs Plan (CSNP) with diabetes, heart failure, or COPD.
• HouseCalls home visit program 2008-2013, locate</t>
    </r>
    <r>
      <rPr>
        <sz val="11"/>
        <color theme="1"/>
        <rFont val="Calibri"/>
        <family val="2"/>
        <scheme val="minor"/>
      </rPr>
      <t>d in Arkansas, Georgia, Missouri, South Carolina, and Texas.</t>
    </r>
  </si>
  <si>
    <t>• 62.5% female; mean age 52.6 yrs.; 97.8% Af.Am.
• Adults aged ≥18 years residing in high-poverty zip codes in Philadelphia, PA who are uninsured or publicly insured and had a Dx for ≥2 targeted chronic diseases (diabetes, obesity, tobacco dependence, hypertension), one of which is poorly controlled.
• VA PCP, FQHC, and academic family practice clinic; all using IMPaCT model (Individualized Management for Patient-Centered Targets).</t>
  </si>
  <si>
    <t>• Mean age of 75 yrs; 50% Men; 45% Black; 49% &gt;=high school; 42%&lt;$10,000/yr.; 11% Medicaid.
• Adults aged ≥65 years admitted from home to hospital between 1992-1996 for 1 selected condition and who met ≥1 criteria for poor post-discharge outcomes.
• Two UPenn Health System hospitals.</t>
  </si>
  <si>
    <t>● Avg. age 58yrs., 65% non-white, 60% female.
● 68 Patients that had visited the ED more than 2 times in 1 month, had at least 1 chronic disease, and consented to join the program. 
● Abbeville County, South Carolina Community Paramedicine Program, 2014-2015</t>
  </si>
  <si>
    <t>● Median age 44 yrs., 58% African-American, 55% Female
● Those who called 911 but did not necessarily require immediate transport to a hospital Emergency Department 
● Houston, TX EMS 2014</t>
  </si>
  <si>
    <t xml:space="preserve">Total VA + Medicare cost reduction
</t>
  </si>
  <si>
    <t>Savings based on…</t>
  </si>
  <si>
    <t>Treatment population</t>
  </si>
  <si>
    <t>User Interpretation Notes</t>
  </si>
  <si>
    <t>Langabeer et al, 2017</t>
  </si>
  <si>
    <t>Bennett et al, 2018</t>
  </si>
  <si>
    <t xml:space="preserve">• Results shown annualized amount based on 12 months of data.  </t>
  </si>
  <si>
    <t xml:space="preserve">• Patients were enrolled an average of 355.3 days at time of analysis
• Results annualized by study based on 15 months of visits
</t>
  </si>
  <si>
    <t>Savings per patient per year (2020 $)</t>
  </si>
  <si>
    <t>• 4 of 6 components: care coordination, pt or caregiver education; referrals to home &amp; comm. based services; environmental assess/redesign.
• 10 home visits over a 5-month period.
• Focused on beneficiary-directed functional improvements tied to the home environment, aim of delaying entry to SNFs.
• Assess pts' functional difficulties, pain, depression, &amp; home environment; provide referrals to home and community-based services and home modifications that allow seniors to age in place.
• Providers: RNs; occupational therapists; handymen.</t>
  </si>
  <si>
    <t>Savings Estimates for Home-Based Primary Care and Care Transitions Programs</t>
  </si>
  <si>
    <t>Number of Studies</t>
  </si>
  <si>
    <t>Number of Patients</t>
  </si>
  <si>
    <t>Mean Savings</t>
  </si>
  <si>
    <t>Max Savings</t>
  </si>
  <si>
    <t>Study Details</t>
  </si>
  <si>
    <t>Type of Program</t>
  </si>
  <si>
    <t>Minimum Savings</t>
  </si>
  <si>
    <t>Hughes SL et al, 2000.</t>
  </si>
  <si>
    <t>Edes et al, 2014</t>
  </si>
  <si>
    <t>De Jonge et al, 2014</t>
  </si>
  <si>
    <t>Edwards ST et al, 2014</t>
  </si>
  <si>
    <t>Stanhope et al, 2018</t>
  </si>
  <si>
    <t>Ruiz et al, 2017</t>
  </si>
  <si>
    <t>Roeper et al, 2018</t>
  </si>
  <si>
    <t>Mattke S et al, 2015</t>
  </si>
  <si>
    <t>Kangovi et al, 2018</t>
  </si>
  <si>
    <t>Naylor et al, 1999</t>
  </si>
  <si>
    <t>Coleman et al, 2006</t>
  </si>
  <si>
    <t>HBPC</t>
  </si>
  <si>
    <t>Blended Programs</t>
  </si>
  <si>
    <t>Care Transition</t>
  </si>
  <si>
    <t>Savings Estimates based on Utilization Reductions in Community Paramedicine Programs.</t>
  </si>
  <si>
    <t>'Summary of Savings Estimates for the Literature</t>
  </si>
  <si>
    <t>Instructions</t>
  </si>
  <si>
    <t>Review the study populations and services provided below. Select your desired program savings amount based on the best match to your program and enter it in Cell B5. If you have both a Paramedicine and HBPC progam, the amount will be added to the savings calculations in the  HBPC savings tab. (Note: If you are only calculating savings for a Paramed program, then please enter "0" in Cell B9 of the HBPC savings tab).</t>
  </si>
  <si>
    <t>Range of Savings across Community Paramedic programs</t>
  </si>
  <si>
    <t>Enter your desired per-member savings estimate for the ROI calculation in the box to the right:</t>
  </si>
  <si>
    <t>Better access, quality, and cost for clinically complex veterans with home-based primary care</t>
  </si>
  <si>
    <t>Article Title</t>
  </si>
  <si>
    <t>Link to Abstract</t>
  </si>
  <si>
    <t>Effects of home-based primary care on Medicare costs in high-risk elders</t>
  </si>
  <si>
    <t>Home-based primary care and the risk of ambulatory care-sensitive condition hospitalization among older veterans with diabetes mellitus</t>
  </si>
  <si>
    <t>The effects of home-based primary care on Medicare costs at Spectrum Health/Priority Health (Grand Rapids, MI, USA) from 2012-present: a matched cohort study</t>
  </si>
  <si>
    <t>Effectiveness of team-managed home-based primary care: a randomized multicenter trial</t>
  </si>
  <si>
    <t>Mobile Integrated Healthcare intervention and impact analysis with a Medicare Advantage population</t>
  </si>
  <si>
    <t>Innovative home visit models associated with reductions in costs, hospitalizations, and emergency department use</t>
  </si>
  <si>
    <t>Medicare home visit program associated with fewer hospital and nursing home admissions, increased office visits</t>
  </si>
  <si>
    <t>Effect of community health worker support on clinical outcomes of low-income patients across primary care facilities: a randomized clinical trial</t>
  </si>
  <si>
    <t>The care transitions intervention: results of a randomized controlled trial</t>
  </si>
  <si>
    <t>Comprehensive discharge planning and home follow-up of hospitalized elders: a randomized clinical trial</t>
  </si>
  <si>
    <t>Article Titl;e</t>
  </si>
  <si>
    <t>Cost-benefit analysis of telehealth in pre-hospital care</t>
  </si>
  <si>
    <t>Community Paramedicine Applied in a Rural Community</t>
  </si>
  <si>
    <t>Community Paramedicine</t>
  </si>
  <si>
    <t>Study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</si>
</sst>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sz val="10"/>
      <name val="Arial"/>
      <family val="2"/>
    </font>
    <font>
      <u/>
      <sz val="10"/>
      <color indexed="12"/>
      <name val="Arial"/>
      <family val="2"/>
    </font>
    <font>
      <sz val="10"/>
      <name val="Arial"/>
      <family val="2"/>
    </font>
    <font>
      <sz val="11"/>
      <name val="Calibri"/>
      <family val="2"/>
      <scheme val="minor"/>
    </font>
    <font>
      <sz val="11"/>
      <color rgb="FF000000"/>
      <name val="Calibri"/>
      <family val="2"/>
      <scheme val="minor"/>
    </font>
    <font>
      <sz val="11"/>
      <color theme="1"/>
      <name val="Calibri"/>
      <family val="2"/>
    </font>
    <font>
      <b/>
      <i/>
      <sz val="14"/>
      <color theme="8" tint="-0.249977111117893"/>
      <name val="Calibri"/>
      <family val="2"/>
      <scheme val="minor"/>
    </font>
    <font>
      <b/>
      <i/>
      <sz val="14"/>
      <color theme="1"/>
      <name val="Calibri"/>
      <family val="2"/>
      <scheme val="minor"/>
    </font>
    <font>
      <sz val="20"/>
      <color theme="0"/>
      <name val="Calibri"/>
      <family val="2"/>
      <scheme val="minor"/>
    </font>
    <font>
      <b/>
      <sz val="18"/>
      <color theme="1"/>
      <name val="Calibri"/>
      <family val="2"/>
      <scheme val="minor"/>
    </font>
    <font>
      <sz val="16"/>
      <color theme="1"/>
      <name val="Calibri"/>
      <family val="2"/>
      <scheme val="minor"/>
    </font>
    <font>
      <b/>
      <sz val="20"/>
      <color theme="1"/>
      <name val="Calibri"/>
      <family val="2"/>
      <scheme val="minor"/>
    </font>
    <font>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499984740745262"/>
        <bgColor indexed="64"/>
      </patternFill>
    </fill>
  </fills>
  <borders count="13">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28">
    <xf numFmtId="0" fontId="0" fillId="0" borderId="0"/>
    <xf numFmtId="43"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3" fillId="0" borderId="0" applyFont="0" applyFill="0" applyBorder="0" applyAlignment="0" applyProtection="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83">
    <xf numFmtId="0" fontId="0" fillId="0" borderId="0" xfId="0"/>
    <xf numFmtId="0" fontId="5" fillId="0" borderId="0" xfId="0" applyFont="1"/>
    <xf numFmtId="0" fontId="9" fillId="0" borderId="0" xfId="0" applyFont="1"/>
    <xf numFmtId="0" fontId="9" fillId="0" borderId="0" xfId="0" applyFont="1" applyAlignment="1">
      <alignment vertical="top" wrapText="1"/>
    </xf>
    <xf numFmtId="0" fontId="9" fillId="0" borderId="0" xfId="0" applyFont="1" applyAlignment="1">
      <alignment wrapText="1"/>
    </xf>
    <xf numFmtId="0" fontId="10" fillId="0" borderId="0" xfId="0" applyFont="1" applyAlignment="1">
      <alignment vertical="center"/>
    </xf>
    <xf numFmtId="0" fontId="10" fillId="0" borderId="0" xfId="0" applyFont="1"/>
    <xf numFmtId="0" fontId="2" fillId="0" borderId="0" xfId="0" applyFont="1"/>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top"/>
    </xf>
    <xf numFmtId="0" fontId="2" fillId="0" borderId="0" xfId="0" applyFont="1" applyBorder="1" applyAlignment="1">
      <alignment vertical="top" wrapText="1"/>
    </xf>
    <xf numFmtId="0" fontId="6" fillId="0" borderId="1" xfId="0" applyFont="1" applyBorder="1" applyAlignment="1">
      <alignment wrapText="1"/>
    </xf>
    <xf numFmtId="0" fontId="1" fillId="0" borderId="0" xfId="0" applyFont="1"/>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Font="1"/>
    <xf numFmtId="164" fontId="7" fillId="0" borderId="0" xfId="0" applyNumberFormat="1" applyFont="1" applyAlignment="1">
      <alignment vertical="top" wrapText="1"/>
    </xf>
    <xf numFmtId="0" fontId="17" fillId="0" borderId="0" xfId="0" applyFont="1" applyAlignment="1">
      <alignment horizontal="left" wrapText="1"/>
    </xf>
    <xf numFmtId="0" fontId="0" fillId="0" borderId="2" xfId="0" applyFont="1" applyBorder="1" applyAlignment="1">
      <alignment vertical="top" wrapText="1"/>
    </xf>
    <xf numFmtId="6" fontId="7" fillId="0" borderId="2" xfId="23" applyNumberFormat="1" applyFont="1" applyFill="1" applyBorder="1" applyAlignment="1">
      <alignment vertical="top" wrapText="1"/>
    </xf>
    <xf numFmtId="0" fontId="0" fillId="0" borderId="2" xfId="0" applyFont="1" applyBorder="1" applyAlignment="1">
      <alignment horizontal="center" vertical="top" wrapText="1"/>
    </xf>
    <xf numFmtId="0" fontId="0" fillId="0" borderId="2" xfId="0" quotePrefix="1" applyFont="1" applyBorder="1" applyAlignment="1">
      <alignment vertical="top" wrapText="1"/>
    </xf>
    <xf numFmtId="0" fontId="0" fillId="0" borderId="2" xfId="2" quotePrefix="1" applyNumberFormat="1" applyFont="1" applyBorder="1" applyAlignment="1">
      <alignment vertical="top" wrapText="1"/>
    </xf>
    <xf numFmtId="164" fontId="7" fillId="0" borderId="2" xfId="0" quotePrefix="1" applyNumberFormat="1" applyFont="1" applyFill="1" applyBorder="1" applyAlignment="1">
      <alignment vertical="top" wrapText="1"/>
    </xf>
    <xf numFmtId="1" fontId="0" fillId="0" borderId="2" xfId="0" quotePrefix="1" applyNumberFormat="1" applyFont="1" applyBorder="1" applyAlignment="1">
      <alignment vertical="top" wrapText="1"/>
    </xf>
    <xf numFmtId="164" fontId="7" fillId="0" borderId="2" xfId="0" applyNumberFormat="1" applyFont="1" applyFill="1" applyBorder="1" applyAlignment="1">
      <alignment vertical="top" wrapText="1"/>
    </xf>
    <xf numFmtId="0" fontId="15" fillId="0" borderId="2" xfId="0" applyFont="1" applyBorder="1" applyAlignment="1">
      <alignment vertical="top" wrapText="1"/>
    </xf>
    <xf numFmtId="0" fontId="0" fillId="0" borderId="2" xfId="0" applyBorder="1" applyAlignment="1">
      <alignment vertical="top" wrapText="1"/>
    </xf>
    <xf numFmtId="0" fontId="16" fillId="0" borderId="2" xfId="0" applyFont="1" applyBorder="1" applyAlignment="1">
      <alignment vertical="top" wrapText="1"/>
    </xf>
    <xf numFmtId="3" fontId="0" fillId="0" borderId="2" xfId="0" applyNumberFormat="1" applyBorder="1" applyAlignment="1">
      <alignment vertical="top"/>
    </xf>
    <xf numFmtId="164" fontId="7" fillId="0" borderId="2" xfId="0" applyNumberFormat="1"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wrapText="1"/>
    </xf>
    <xf numFmtId="0" fontId="5" fillId="5" borderId="2" xfId="0" quotePrefix="1" applyFont="1" applyFill="1" applyBorder="1" applyAlignment="1">
      <alignment vertical="top" wrapText="1"/>
    </xf>
    <xf numFmtId="0" fontId="18" fillId="0" borderId="0" xfId="0" applyFont="1" applyAlignment="1"/>
    <xf numFmtId="0" fontId="17" fillId="0" borderId="0" xfId="0" applyFont="1" applyAlignment="1">
      <alignment wrapText="1"/>
    </xf>
    <xf numFmtId="164" fontId="5" fillId="0" borderId="2" xfId="0" quotePrefix="1" applyNumberFormat="1" applyFont="1" applyFill="1" applyBorder="1" applyAlignment="1">
      <alignment horizontal="center" vertical="center" wrapText="1"/>
    </xf>
    <xf numFmtId="0" fontId="8" fillId="4" borderId="9" xfId="3" applyFill="1" applyBorder="1" applyAlignment="1">
      <alignment vertical="top" wrapText="1"/>
    </xf>
    <xf numFmtId="0" fontId="0" fillId="0" borderId="8" xfId="0" applyFont="1" applyBorder="1" applyAlignment="1">
      <alignment vertical="top" wrapText="1"/>
    </xf>
    <xf numFmtId="0" fontId="8" fillId="3" borderId="2" xfId="3" applyFill="1" applyBorder="1" applyAlignment="1">
      <alignment vertical="top" wrapText="1"/>
    </xf>
    <xf numFmtId="0" fontId="8" fillId="2" borderId="2" xfId="3" applyFill="1" applyBorder="1" applyAlignment="1">
      <alignment vertical="top" wrapText="1"/>
    </xf>
    <xf numFmtId="0" fontId="8" fillId="4" borderId="2" xfId="3" applyFill="1" applyBorder="1" applyAlignment="1">
      <alignment vertical="top" wrapText="1"/>
    </xf>
    <xf numFmtId="0" fontId="8" fillId="4" borderId="2" xfId="3" quotePrefix="1" applyFill="1" applyBorder="1" applyAlignment="1">
      <alignment vertical="top" wrapText="1"/>
    </xf>
    <xf numFmtId="164" fontId="4" fillId="5" borderId="5" xfId="0" quotePrefix="1" applyNumberFormat="1" applyFont="1" applyFill="1" applyBorder="1" applyAlignment="1">
      <alignment horizontal="center" vertical="center" wrapText="1"/>
    </xf>
    <xf numFmtId="0" fontId="22" fillId="0" borderId="0" xfId="0" applyFont="1"/>
    <xf numFmtId="0" fontId="4" fillId="5" borderId="2" xfId="0" applyFont="1" applyFill="1" applyBorder="1" applyAlignment="1">
      <alignment horizontal="center" wrapText="1"/>
    </xf>
    <xf numFmtId="0" fontId="4" fillId="5" borderId="2" xfId="0" applyFont="1" applyFill="1" applyBorder="1" applyAlignment="1">
      <alignment horizontal="center"/>
    </xf>
    <xf numFmtId="164" fontId="4" fillId="5" borderId="2" xfId="0" quotePrefix="1" applyNumberFormat="1" applyFont="1" applyFill="1" applyBorder="1" applyAlignment="1">
      <alignment horizontal="left" vertical="center" wrapText="1"/>
    </xf>
    <xf numFmtId="0" fontId="4" fillId="3" borderId="7" xfId="0" applyFont="1" applyFill="1" applyBorder="1" applyAlignment="1">
      <alignment vertical="top" wrapText="1"/>
    </xf>
    <xf numFmtId="0" fontId="10" fillId="0" borderId="0" xfId="0" applyFont="1" applyBorder="1" applyAlignment="1">
      <alignment vertical="center"/>
    </xf>
    <xf numFmtId="0" fontId="9" fillId="0" borderId="0" xfId="0" applyFont="1" applyBorder="1" applyAlignment="1">
      <alignment vertical="top" wrapText="1"/>
    </xf>
    <xf numFmtId="0" fontId="9" fillId="0" borderId="0" xfId="0" applyFont="1" applyBorder="1" applyAlignment="1">
      <alignment wrapText="1"/>
    </xf>
    <xf numFmtId="0" fontId="21" fillId="0" borderId="2" xfId="0" applyFont="1" applyBorder="1" applyAlignment="1">
      <alignment horizontal="center" vertical="center" wrapText="1"/>
    </xf>
    <xf numFmtId="165" fontId="21" fillId="0" borderId="2" xfId="1" applyNumberFormat="1" applyFont="1" applyBorder="1" applyAlignment="1">
      <alignment horizontal="center" vertical="center" wrapText="1"/>
    </xf>
    <xf numFmtId="6" fontId="21" fillId="0" borderId="2"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6" fontId="21" fillId="0" borderId="2" xfId="0" applyNumberFormat="1" applyFont="1" applyBorder="1" applyAlignment="1">
      <alignment horizontal="center" vertical="center" wrapText="1"/>
    </xf>
    <xf numFmtId="0" fontId="0" fillId="0" borderId="4" xfId="0" quotePrefix="1" applyFont="1" applyBorder="1" applyAlignment="1">
      <alignment vertical="top" wrapText="1"/>
    </xf>
    <xf numFmtId="0" fontId="14" fillId="0" borderId="4" xfId="0" quotePrefix="1" applyFont="1" applyBorder="1" applyAlignment="1">
      <alignment vertical="top" wrapText="1"/>
    </xf>
    <xf numFmtId="0" fontId="0" fillId="0" borderId="4" xfId="0" applyFont="1" applyBorder="1" applyAlignment="1">
      <alignment vertical="top" wrapText="1"/>
    </xf>
    <xf numFmtId="0" fontId="0" fillId="0" borderId="4" xfId="0" applyBorder="1" applyAlignment="1">
      <alignment vertical="top" wrapText="1"/>
    </xf>
    <xf numFmtId="0" fontId="19" fillId="6" borderId="6" xfId="0" quotePrefix="1" applyFont="1" applyFill="1" applyBorder="1" applyAlignment="1">
      <alignment vertical="top" wrapText="1"/>
    </xf>
    <xf numFmtId="0" fontId="4" fillId="0" borderId="2" xfId="0" applyFont="1" applyBorder="1" applyAlignment="1">
      <alignment vertical="top" wrapText="1"/>
    </xf>
    <xf numFmtId="0" fontId="8" fillId="0" borderId="2" xfId="3" applyBorder="1" applyAlignment="1">
      <alignment vertical="top" wrapText="1"/>
    </xf>
    <xf numFmtId="165" fontId="0" fillId="0" borderId="2" xfId="1" applyNumberFormat="1" applyFont="1" applyBorder="1" applyAlignment="1">
      <alignment vertical="top"/>
    </xf>
    <xf numFmtId="0" fontId="0" fillId="0" borderId="2" xfId="0" applyFont="1" applyBorder="1" applyAlignment="1">
      <alignment horizontal="left" vertical="top" wrapText="1"/>
    </xf>
    <xf numFmtId="0" fontId="0" fillId="0" borderId="2" xfId="0" applyFont="1" applyBorder="1" applyAlignment="1">
      <alignment vertical="top"/>
    </xf>
    <xf numFmtId="0" fontId="4" fillId="5" borderId="11" xfId="0" applyFont="1" applyFill="1" applyBorder="1" applyAlignment="1">
      <alignment horizontal="center" wrapText="1"/>
    </xf>
    <xf numFmtId="0" fontId="6" fillId="3" borderId="2" xfId="0" applyFont="1" applyFill="1" applyBorder="1" applyAlignment="1">
      <alignment vertical="top" wrapText="1"/>
    </xf>
    <xf numFmtId="0" fontId="6" fillId="2" borderId="2" xfId="0" applyFont="1" applyFill="1" applyBorder="1" applyAlignment="1">
      <alignment vertical="top" wrapText="1"/>
    </xf>
    <xf numFmtId="0" fontId="6" fillId="4" borderId="2" xfId="0" quotePrefix="1" applyFont="1" applyFill="1" applyBorder="1" applyAlignment="1">
      <alignment vertical="top" wrapText="1"/>
    </xf>
    <xf numFmtId="0" fontId="6" fillId="5" borderId="2" xfId="0" quotePrefix="1" applyFont="1" applyFill="1" applyBorder="1" applyAlignment="1">
      <alignment vertical="top" wrapText="1"/>
    </xf>
    <xf numFmtId="0" fontId="4" fillId="5" borderId="4" xfId="0" applyFont="1" applyFill="1" applyBorder="1" applyAlignment="1">
      <alignment vertical="top" wrapText="1"/>
    </xf>
    <xf numFmtId="0" fontId="8" fillId="5" borderId="2" xfId="3" applyFill="1" applyBorder="1" applyAlignment="1">
      <alignment vertical="top" wrapText="1"/>
    </xf>
    <xf numFmtId="0" fontId="4" fillId="3" borderId="12" xfId="0" applyFont="1" applyFill="1" applyBorder="1" applyAlignment="1">
      <alignment vertical="top" wrapText="1"/>
    </xf>
    <xf numFmtId="0" fontId="4" fillId="2" borderId="12" xfId="0" applyFont="1" applyFill="1" applyBorder="1" applyAlignment="1">
      <alignment vertical="top" wrapText="1"/>
    </xf>
    <xf numFmtId="0" fontId="4" fillId="4" borderId="12" xfId="0" quotePrefix="1" applyFont="1" applyFill="1" applyBorder="1" applyAlignment="1">
      <alignment vertical="top" wrapText="1"/>
    </xf>
    <xf numFmtId="0" fontId="19" fillId="6" borderId="6" xfId="0" quotePrefix="1" applyFont="1" applyFill="1" applyBorder="1" applyAlignment="1">
      <alignment horizontal="center" vertical="top" wrapText="1"/>
    </xf>
    <xf numFmtId="0" fontId="18" fillId="0" borderId="0" xfId="0" applyFont="1" applyFill="1" applyAlignment="1">
      <alignment wrapText="1"/>
    </xf>
    <xf numFmtId="0" fontId="20" fillId="5" borderId="3"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4" xfId="0" applyFont="1" applyFill="1" applyBorder="1" applyAlignment="1">
      <alignment horizontal="center" vertical="center" wrapText="1"/>
    </xf>
  </cellXfs>
  <cellStyles count="28">
    <cellStyle name="Comma" xfId="1" builtinId="3"/>
    <cellStyle name="Comma 2" xfId="6" xr:uid="{8C385B8D-B6F1-4020-AFCE-6BB66B2B398B}"/>
    <cellStyle name="Comma 3" xfId="5" xr:uid="{A6A2B87F-59D3-421C-9852-A27F10D44973}"/>
    <cellStyle name="Comma 4" xfId="25" xr:uid="{835F2341-CFFA-4E7B-ACD4-5B2846933233}"/>
    <cellStyle name="Currency" xfId="23" builtinId="4"/>
    <cellStyle name="Currency 2" xfId="8" xr:uid="{67D7CDC1-44EF-4776-B552-40C56CCAA1CF}"/>
    <cellStyle name="Currency 3" xfId="9" xr:uid="{7B27A613-6229-45DA-AAF4-1C8D59AE52A3}"/>
    <cellStyle name="Currency 3 2" xfId="10" xr:uid="{95272935-2F6A-4BB2-9466-D31B3689AD76}"/>
    <cellStyle name="Currency 4" xfId="7" xr:uid="{937A025A-6064-43A1-B6F8-D233126D98AA}"/>
    <cellStyle name="Currency 5" xfId="26" xr:uid="{54CADFEB-C702-4169-81B3-27C6C3843E3F}"/>
    <cellStyle name="Hyperlink" xfId="3" builtinId="8"/>
    <cellStyle name="Hyperlink 2" xfId="12" xr:uid="{B828FCE5-63CE-4AF1-BF48-AD4D118D398B}"/>
    <cellStyle name="Hyperlink 3" xfId="11" xr:uid="{EA46184A-8F98-4FD5-945C-A9A4EDD90430}"/>
    <cellStyle name="Normal" xfId="0" builtinId="0"/>
    <cellStyle name="Normal 2" xfId="13" xr:uid="{90CE4082-EDAD-4F6D-B4FF-4A1FD801453B}"/>
    <cellStyle name="Normal 2 2" xfId="14" xr:uid="{820ECDF8-CB53-4E1D-B66A-0BE8571BA87F}"/>
    <cellStyle name="Normal 2 3" xfId="15" xr:uid="{B5113D6E-4DF4-4ED5-BC17-F490DEB50EFC}"/>
    <cellStyle name="Normal 2 4" xfId="16" xr:uid="{D87BDD50-F0F0-485B-A408-D3DEC5443642}"/>
    <cellStyle name="Normal 3" xfId="17" xr:uid="{5C865070-ED7B-4690-A559-D8FAC337EA46}"/>
    <cellStyle name="Normal 4" xfId="18" xr:uid="{5FE57E3B-17C4-4A8B-945A-266EFB60EB59}"/>
    <cellStyle name="Normal 5" xfId="4" xr:uid="{A6FCFE44-4D99-4FAA-B1CD-85CB5157024C}"/>
    <cellStyle name="Normal 6" xfId="19" xr:uid="{362C81F4-0A8A-4FB9-A25A-708D42C88547}"/>
    <cellStyle name="Normal 7" xfId="24" xr:uid="{4220DE22-08FB-43DD-9D57-2DF82368C07A}"/>
    <cellStyle name="Percent" xfId="2" builtinId="5"/>
    <cellStyle name="Percent 2" xfId="20" xr:uid="{CD779644-D561-4142-9B09-A15A93A23C78}"/>
    <cellStyle name="Percent 2 2" xfId="21" xr:uid="{4352FE8C-1786-467C-AC9A-2BB673A39168}"/>
    <cellStyle name="Percent 3" xfId="27" xr:uid="{C9EB13BB-DEAE-4BB8-8CA2-829C3F85D795}"/>
    <cellStyle name="Percent 5" xfId="22" xr:uid="{E7008B63-19E0-4F9C-94FC-6987D32C75F2}"/>
  </cellStyles>
  <dxfs count="1">
    <dxf>
      <font>
        <color rgb="FF9C0006"/>
      </font>
      <fill>
        <patternFill>
          <bgColor rgb="FFFFC7CE"/>
        </patternFill>
      </fill>
    </dxf>
  </dxfs>
  <tableStyles count="0" defaultTableStyle="TableStyleMedium2" defaultPivotStyle="PivotStyleLight16"/>
  <colors>
    <mruColors>
      <color rgb="FFB7B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med.ncbi.nlm.nih.gov/29240530/" TargetMode="External"/><Relationship Id="rId13" Type="http://schemas.openxmlformats.org/officeDocument/2006/relationships/hyperlink" Target="https://pubmed.ncbi.nlm.nih.gov/28333367/" TargetMode="External"/><Relationship Id="rId3" Type="http://schemas.openxmlformats.org/officeDocument/2006/relationships/hyperlink" Target="https://pubmed.ncbi.nlm.nih.gov/25039690/" TargetMode="External"/><Relationship Id="rId7" Type="http://schemas.openxmlformats.org/officeDocument/2006/relationships/hyperlink" Target="https://pubmed.ncbi.nlm.nih.gov/26643635/" TargetMode="External"/><Relationship Id="rId12" Type="http://schemas.openxmlformats.org/officeDocument/2006/relationships/hyperlink" Target="https://pubmed.ncbi.nlm.nih.gov/11147984/" TargetMode="External"/><Relationship Id="rId2" Type="http://schemas.openxmlformats.org/officeDocument/2006/relationships/hyperlink" Target="https://pubmed.ncbi.nlm.nih.gov/25221986/" TargetMode="External"/><Relationship Id="rId1" Type="http://schemas.openxmlformats.org/officeDocument/2006/relationships/hyperlink" Target="https://pubmed.ncbi.nlm.nih.gov/25333529/" TargetMode="External"/><Relationship Id="rId6" Type="http://schemas.openxmlformats.org/officeDocument/2006/relationships/hyperlink" Target="https://pubmed.ncbi.nlm.nih.gov/30422224/" TargetMode="External"/><Relationship Id="rId11" Type="http://schemas.openxmlformats.org/officeDocument/2006/relationships/hyperlink" Target="https://pubmed.ncbi.nlm.nih.gov/25039690/" TargetMode="External"/><Relationship Id="rId5" Type="http://schemas.openxmlformats.org/officeDocument/2006/relationships/hyperlink" Target="https://pubmed.ncbi.nlm.nih.gov/10029122/" TargetMode="External"/><Relationship Id="rId15" Type="http://schemas.openxmlformats.org/officeDocument/2006/relationships/printerSettings" Target="../printerSettings/printerSettings1.bin"/><Relationship Id="rId10" Type="http://schemas.openxmlformats.org/officeDocument/2006/relationships/hyperlink" Target="https://pubmed.ncbi.nlm.nih.gov/29514676/" TargetMode="External"/><Relationship Id="rId4" Type="http://schemas.openxmlformats.org/officeDocument/2006/relationships/hyperlink" Target="https://pubmed.ncbi.nlm.nih.gov/17000937/" TargetMode="External"/><Relationship Id="rId9" Type="http://schemas.openxmlformats.org/officeDocument/2006/relationships/hyperlink" Target="https://pubmed.ncbi.nlm.nih.gov/28264943/" TargetMode="External"/><Relationship Id="rId14" Type="http://schemas.openxmlformats.org/officeDocument/2006/relationships/hyperlink" Target="https://pubmed.ncbi.nlm.nih.gov/27913657/"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pubmed.ncbi.nlm.nih.gov/27913657/" TargetMode="External"/><Relationship Id="rId1" Type="http://schemas.openxmlformats.org/officeDocument/2006/relationships/hyperlink" Target="https://pubmed.ncbi.nlm.nih.gov/283333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010CE-1709-094A-B543-968C86DEA6BE}">
  <sheetPr>
    <tabColor theme="5" tint="0.79998168889431442"/>
  </sheetPr>
  <dimension ref="A1:K41"/>
  <sheetViews>
    <sheetView tabSelected="1" zoomScaleNormal="100" workbookViewId="0">
      <pane ySplit="2" topLeftCell="A3" activePane="bottomLeft" state="frozen"/>
      <selection pane="bottomLeft" activeCell="A19" sqref="A19"/>
    </sheetView>
  </sheetViews>
  <sheetFormatPr baseColWidth="10" defaultColWidth="8.83203125" defaultRowHeight="16" x14ac:dyDescent="0.2"/>
  <cols>
    <col min="1" max="1" width="13.1640625" style="7" customWidth="1"/>
    <col min="2" max="2" width="28.1640625" style="7" customWidth="1"/>
    <col min="3" max="3" width="10.6640625" style="7" customWidth="1"/>
    <col min="4" max="4" width="51.5" style="7" customWidth="1"/>
    <col min="5" max="5" width="55.5" style="7" customWidth="1"/>
    <col min="6" max="6" width="28.6640625" style="7" customWidth="1"/>
    <col min="7" max="7" width="19.1640625" style="7" customWidth="1"/>
    <col min="8" max="8" width="18.5" style="7" customWidth="1"/>
    <col min="9" max="9" width="13.1640625" style="7" customWidth="1"/>
    <col min="10" max="10" width="40" style="7" customWidth="1"/>
    <col min="11" max="11" width="26.6640625" style="7" customWidth="1"/>
    <col min="12" max="16384" width="8.83203125" style="7"/>
  </cols>
  <sheetData>
    <row r="1" spans="1:11" ht="26" customHeight="1" x14ac:dyDescent="0.3">
      <c r="A1" s="45" t="s">
        <v>72</v>
      </c>
      <c r="B1" s="45"/>
      <c r="C1" s="45"/>
      <c r="E1" s="1"/>
    </row>
    <row r="2" spans="1:11" ht="22" customHeight="1" x14ac:dyDescent="0.25">
      <c r="A2" s="35"/>
      <c r="B2" s="35"/>
      <c r="C2" s="35"/>
      <c r="E2" s="18"/>
      <c r="F2" s="18"/>
      <c r="G2" s="18"/>
      <c r="H2" s="18"/>
      <c r="I2" s="18"/>
      <c r="J2" s="18"/>
      <c r="K2" s="18"/>
    </row>
    <row r="3" spans="1:11" s="9" customFormat="1" ht="32" customHeight="1" thickBot="1" x14ac:dyDescent="0.25">
      <c r="A3" s="78" t="s">
        <v>77</v>
      </c>
      <c r="B3" s="78"/>
      <c r="C3" s="78"/>
      <c r="D3" s="78"/>
      <c r="E3" s="78"/>
      <c r="F3" s="78"/>
      <c r="G3" s="78"/>
      <c r="H3" s="78"/>
      <c r="I3" s="78"/>
      <c r="J3" s="78"/>
    </row>
    <row r="4" spans="1:11" s="9" customFormat="1" ht="58" customHeight="1" thickBot="1" x14ac:dyDescent="0.3">
      <c r="A4" s="46" t="s">
        <v>78</v>
      </c>
      <c r="B4" s="68" t="s">
        <v>101</v>
      </c>
      <c r="C4" s="46" t="s">
        <v>102</v>
      </c>
      <c r="D4" s="46" t="s">
        <v>13</v>
      </c>
      <c r="E4" s="46" t="s">
        <v>41</v>
      </c>
      <c r="F4" s="46" t="s">
        <v>63</v>
      </c>
      <c r="G4" s="46" t="s">
        <v>64</v>
      </c>
      <c r="H4" s="46" t="s">
        <v>70</v>
      </c>
      <c r="I4" s="46" t="s">
        <v>117</v>
      </c>
      <c r="J4" s="46" t="s">
        <v>20</v>
      </c>
    </row>
    <row r="5" spans="1:11" s="9" customFormat="1" ht="102" customHeight="1" thickBot="1" x14ac:dyDescent="0.25">
      <c r="A5" s="69" t="s">
        <v>91</v>
      </c>
      <c r="B5" s="75" t="s">
        <v>100</v>
      </c>
      <c r="C5" s="40" t="s">
        <v>81</v>
      </c>
      <c r="D5" s="58" t="s">
        <v>51</v>
      </c>
      <c r="E5" s="22" t="s">
        <v>36</v>
      </c>
      <c r="F5" s="22" t="s">
        <v>62</v>
      </c>
      <c r="G5" s="23">
        <v>6951</v>
      </c>
      <c r="H5" s="24">
        <v>9969.8508021695689</v>
      </c>
      <c r="I5" s="21" t="s">
        <v>1</v>
      </c>
      <c r="J5" s="28" t="s">
        <v>17</v>
      </c>
    </row>
    <row r="6" spans="1:11" s="8" customFormat="1" ht="144" customHeight="1" thickBot="1" x14ac:dyDescent="0.25">
      <c r="A6" s="69" t="s">
        <v>91</v>
      </c>
      <c r="B6" s="75" t="s">
        <v>103</v>
      </c>
      <c r="C6" s="40" t="s">
        <v>82</v>
      </c>
      <c r="D6" s="58" t="s">
        <v>52</v>
      </c>
      <c r="E6" s="22" t="s">
        <v>39</v>
      </c>
      <c r="F6" s="22" t="s">
        <v>19</v>
      </c>
      <c r="G6" s="22">
        <v>722</v>
      </c>
      <c r="H6" s="24">
        <v>6222.5192794104269</v>
      </c>
      <c r="I6" s="21" t="s">
        <v>1</v>
      </c>
      <c r="J6" s="28" t="s">
        <v>18</v>
      </c>
    </row>
    <row r="7" spans="1:11" s="8" customFormat="1" ht="171" customHeight="1" thickBot="1" x14ac:dyDescent="0.25">
      <c r="A7" s="69" t="s">
        <v>91</v>
      </c>
      <c r="B7" s="75" t="s">
        <v>103</v>
      </c>
      <c r="C7" s="40" t="s">
        <v>82</v>
      </c>
      <c r="D7" s="59" t="s">
        <v>35</v>
      </c>
      <c r="E7" s="22" t="s">
        <v>39</v>
      </c>
      <c r="F7" s="22" t="s">
        <v>46</v>
      </c>
      <c r="G7" s="25">
        <f>G6*0.37</f>
        <v>267.14</v>
      </c>
      <c r="H7" s="24">
        <v>13314.150606340252</v>
      </c>
      <c r="I7" s="21" t="s">
        <v>1</v>
      </c>
      <c r="J7" s="28" t="s">
        <v>21</v>
      </c>
    </row>
    <row r="8" spans="1:11" customFormat="1" ht="121" thickBot="1" x14ac:dyDescent="0.25">
      <c r="A8" s="69" t="s">
        <v>91</v>
      </c>
      <c r="B8" s="75" t="s">
        <v>104</v>
      </c>
      <c r="C8" s="40" t="s">
        <v>83</v>
      </c>
      <c r="D8" s="60" t="s">
        <v>53</v>
      </c>
      <c r="E8" s="19" t="s">
        <v>40</v>
      </c>
      <c r="F8" s="19" t="s">
        <v>23</v>
      </c>
      <c r="G8" s="19">
        <v>1978</v>
      </c>
      <c r="H8" s="26">
        <v>933.8187342753148</v>
      </c>
      <c r="I8" s="21" t="s">
        <v>1</v>
      </c>
      <c r="J8" s="28" t="s">
        <v>11</v>
      </c>
      <c r="K8" s="7"/>
    </row>
    <row r="9" spans="1:11" s="9" customFormat="1" ht="170" customHeight="1" thickBot="1" x14ac:dyDescent="0.25">
      <c r="A9" s="69" t="s">
        <v>91</v>
      </c>
      <c r="B9" s="75" t="s">
        <v>105</v>
      </c>
      <c r="C9" s="40" t="s">
        <v>84</v>
      </c>
      <c r="D9" s="60" t="s">
        <v>54</v>
      </c>
      <c r="E9" s="19" t="s">
        <v>47</v>
      </c>
      <c r="F9" s="19" t="s">
        <v>12</v>
      </c>
      <c r="G9" s="19">
        <v>253</v>
      </c>
      <c r="H9" s="26">
        <v>5235.0519184445975</v>
      </c>
      <c r="I9" s="21" t="s">
        <v>1</v>
      </c>
      <c r="J9" s="28" t="s">
        <v>22</v>
      </c>
    </row>
    <row r="10" spans="1:11" s="9" customFormat="1" ht="138" customHeight="1" thickBot="1" x14ac:dyDescent="0.25">
      <c r="A10" s="69" t="s">
        <v>91</v>
      </c>
      <c r="B10" s="75" t="s">
        <v>106</v>
      </c>
      <c r="C10" s="40" t="s">
        <v>80</v>
      </c>
      <c r="D10" s="60" t="s">
        <v>50</v>
      </c>
      <c r="E10" s="19" t="s">
        <v>37</v>
      </c>
      <c r="F10" s="19" t="s">
        <v>38</v>
      </c>
      <c r="G10" s="19">
        <v>981</v>
      </c>
      <c r="H10" s="20">
        <v>-8263.08892626132</v>
      </c>
      <c r="I10" s="21" t="s">
        <v>7</v>
      </c>
      <c r="J10" s="28" t="s">
        <v>48</v>
      </c>
    </row>
    <row r="11" spans="1:11" s="9" customFormat="1" ht="152" customHeight="1" thickBot="1" x14ac:dyDescent="0.25">
      <c r="A11" s="70" t="s">
        <v>92</v>
      </c>
      <c r="B11" s="76" t="s">
        <v>107</v>
      </c>
      <c r="C11" s="41" t="s">
        <v>86</v>
      </c>
      <c r="D11" s="60" t="s">
        <v>56</v>
      </c>
      <c r="E11" s="27" t="s">
        <v>42</v>
      </c>
      <c r="F11" s="19" t="s">
        <v>25</v>
      </c>
      <c r="G11" s="19">
        <v>992</v>
      </c>
      <c r="H11" s="26">
        <v>1441.7790155682947</v>
      </c>
      <c r="I11" s="21" t="s">
        <v>1</v>
      </c>
      <c r="J11" s="28" t="s">
        <v>32</v>
      </c>
    </row>
    <row r="12" spans="1:11" s="9" customFormat="1" ht="161" thickBot="1" x14ac:dyDescent="0.25">
      <c r="A12" s="70" t="s">
        <v>92</v>
      </c>
      <c r="B12" s="76" t="s">
        <v>108</v>
      </c>
      <c r="C12" s="41" t="s">
        <v>85</v>
      </c>
      <c r="D12" s="60" t="s">
        <v>55</v>
      </c>
      <c r="E12" s="19" t="s">
        <v>71</v>
      </c>
      <c r="F12" s="19" t="s">
        <v>33</v>
      </c>
      <c r="G12" s="19">
        <v>171</v>
      </c>
      <c r="H12" s="26">
        <v>13134.752978681347</v>
      </c>
      <c r="I12" s="21" t="s">
        <v>1</v>
      </c>
      <c r="J12" s="28" t="s">
        <v>34</v>
      </c>
    </row>
    <row r="13" spans="1:11" s="10" customFormat="1" ht="138" customHeight="1" thickBot="1" x14ac:dyDescent="0.25">
      <c r="A13" s="70" t="s">
        <v>92</v>
      </c>
      <c r="B13" s="76" t="s">
        <v>109</v>
      </c>
      <c r="C13" s="41" t="s">
        <v>87</v>
      </c>
      <c r="D13" s="61" t="s">
        <v>57</v>
      </c>
      <c r="E13" s="29" t="s">
        <v>27</v>
      </c>
      <c r="F13" s="28" t="s">
        <v>16</v>
      </c>
      <c r="G13" s="30">
        <f>0.93*19732</f>
        <v>18350.760000000002</v>
      </c>
      <c r="H13" s="31">
        <v>853.31711925158118</v>
      </c>
      <c r="I13" s="32" t="s">
        <v>1</v>
      </c>
      <c r="J13" s="28" t="s">
        <v>31</v>
      </c>
    </row>
    <row r="14" spans="1:11" s="9" customFormat="1" ht="174" customHeight="1" thickBot="1" x14ac:dyDescent="0.25">
      <c r="A14" s="71" t="s">
        <v>93</v>
      </c>
      <c r="B14" s="77" t="s">
        <v>110</v>
      </c>
      <c r="C14" s="42" t="s">
        <v>88</v>
      </c>
      <c r="D14" s="60" t="s">
        <v>58</v>
      </c>
      <c r="E14" s="19" t="s">
        <v>43</v>
      </c>
      <c r="F14" s="28" t="s">
        <v>16</v>
      </c>
      <c r="G14" s="19">
        <v>304</v>
      </c>
      <c r="H14" s="26">
        <v>5427.457963354047</v>
      </c>
      <c r="I14" s="21" t="s">
        <v>7</v>
      </c>
      <c r="J14" s="28" t="s">
        <v>30</v>
      </c>
    </row>
    <row r="15" spans="1:11" s="9" customFormat="1" ht="174" customHeight="1" thickBot="1" x14ac:dyDescent="0.25">
      <c r="A15" s="71" t="s">
        <v>93</v>
      </c>
      <c r="B15" s="77" t="s">
        <v>111</v>
      </c>
      <c r="C15" s="43" t="s">
        <v>90</v>
      </c>
      <c r="D15" s="58" t="s">
        <v>49</v>
      </c>
      <c r="E15" s="22" t="s">
        <v>45</v>
      </c>
      <c r="F15" s="19" t="s">
        <v>26</v>
      </c>
      <c r="G15" s="19">
        <v>376</v>
      </c>
      <c r="H15" s="26">
        <v>1519.3852289573322</v>
      </c>
      <c r="I15" s="21" t="s">
        <v>7</v>
      </c>
      <c r="J15" s="28" t="s">
        <v>28</v>
      </c>
    </row>
    <row r="16" spans="1:11" s="9" customFormat="1" ht="192" customHeight="1" thickBot="1" x14ac:dyDescent="0.25">
      <c r="A16" s="71" t="s">
        <v>93</v>
      </c>
      <c r="B16" s="77" t="s">
        <v>112</v>
      </c>
      <c r="C16" s="38" t="s">
        <v>89</v>
      </c>
      <c r="D16" s="60" t="s">
        <v>59</v>
      </c>
      <c r="E16" s="19" t="s">
        <v>44</v>
      </c>
      <c r="F16" s="19" t="s">
        <v>24</v>
      </c>
      <c r="G16" s="19">
        <v>177</v>
      </c>
      <c r="H16" s="26">
        <v>14762.995894782234</v>
      </c>
      <c r="I16" s="21" t="s">
        <v>7</v>
      </c>
      <c r="J16" s="39" t="s">
        <v>29</v>
      </c>
    </row>
    <row r="17" spans="1:11" s="9" customFormat="1" ht="192" customHeight="1" thickBot="1" x14ac:dyDescent="0.25">
      <c r="A17" s="72" t="s">
        <v>116</v>
      </c>
      <c r="B17" s="73" t="s">
        <v>114</v>
      </c>
      <c r="C17" s="74" t="s">
        <v>66</v>
      </c>
      <c r="D17" s="19" t="s">
        <v>61</v>
      </c>
      <c r="E17" s="27" t="s">
        <v>14</v>
      </c>
      <c r="F17" s="19" t="s">
        <v>9</v>
      </c>
      <c r="G17" s="65">
        <v>5570</v>
      </c>
      <c r="H17" s="31">
        <v>202.39015529761986</v>
      </c>
      <c r="I17" s="21" t="s">
        <v>1</v>
      </c>
      <c r="J17" s="66" t="s">
        <v>68</v>
      </c>
    </row>
    <row r="18" spans="1:11" s="9" customFormat="1" ht="192" customHeight="1" thickBot="1" x14ac:dyDescent="0.25">
      <c r="A18" s="72" t="s">
        <v>116</v>
      </c>
      <c r="B18" s="73" t="s">
        <v>115</v>
      </c>
      <c r="C18" s="74" t="s">
        <v>67</v>
      </c>
      <c r="D18" s="19" t="s">
        <v>60</v>
      </c>
      <c r="E18" s="27" t="s">
        <v>15</v>
      </c>
      <c r="F18" s="19" t="s">
        <v>10</v>
      </c>
      <c r="G18" s="67">
        <v>68</v>
      </c>
      <c r="H18" s="31">
        <v>1906.2926246264046</v>
      </c>
      <c r="I18" s="21" t="s">
        <v>1</v>
      </c>
      <c r="J18" s="66" t="s">
        <v>69</v>
      </c>
    </row>
    <row r="19" spans="1:11" s="9" customFormat="1" ht="17" x14ac:dyDescent="0.2">
      <c r="A19" s="12" t="s">
        <v>8</v>
      </c>
      <c r="E19" s="33"/>
      <c r="F19" s="11"/>
      <c r="G19" s="11"/>
      <c r="H19" s="11"/>
      <c r="I19" s="11"/>
      <c r="J19" s="11"/>
      <c r="K19" s="11"/>
    </row>
    <row r="20" spans="1:11" s="9" customFormat="1" x14ac:dyDescent="0.2">
      <c r="A20" s="5" t="s">
        <v>2</v>
      </c>
      <c r="E20" s="5"/>
      <c r="F20" s="11"/>
      <c r="G20" s="11"/>
      <c r="H20" s="11"/>
      <c r="I20" s="11"/>
      <c r="J20" s="11"/>
      <c r="K20" s="11"/>
    </row>
    <row r="21" spans="1:11" s="9" customFormat="1" x14ac:dyDescent="0.2">
      <c r="A21" s="6" t="s">
        <v>3</v>
      </c>
      <c r="E21" s="6"/>
      <c r="F21" s="8"/>
      <c r="G21" s="8"/>
      <c r="H21" s="8"/>
      <c r="I21" s="8"/>
      <c r="J21" s="8"/>
      <c r="K21" s="8"/>
    </row>
    <row r="22" spans="1:11" s="9" customFormat="1" x14ac:dyDescent="0.2">
      <c r="A22" s="6" t="s">
        <v>4</v>
      </c>
      <c r="E22" s="6"/>
      <c r="F22" s="8"/>
      <c r="G22" s="8"/>
      <c r="H22" s="8"/>
      <c r="I22" s="8"/>
      <c r="J22" s="8"/>
      <c r="K22" s="8"/>
    </row>
    <row r="23" spans="1:11" s="9" customFormat="1" x14ac:dyDescent="0.2">
      <c r="F23" s="8"/>
      <c r="G23" s="8"/>
      <c r="H23" s="8"/>
      <c r="I23" s="8"/>
      <c r="J23" s="8"/>
      <c r="K23" s="8"/>
    </row>
    <row r="24" spans="1:11" s="9" customFormat="1" x14ac:dyDescent="0.2">
      <c r="F24" s="8"/>
      <c r="G24" s="8"/>
      <c r="H24" s="8"/>
      <c r="I24" s="8"/>
      <c r="J24" s="8"/>
      <c r="K24" s="8"/>
    </row>
    <row r="25" spans="1:11" s="9" customFormat="1" x14ac:dyDescent="0.2">
      <c r="F25" s="8"/>
      <c r="G25" s="8"/>
      <c r="H25" s="8"/>
      <c r="I25" s="8"/>
      <c r="J25" s="8"/>
      <c r="K25" s="8"/>
    </row>
    <row r="26" spans="1:11" s="9" customFormat="1" x14ac:dyDescent="0.2"/>
    <row r="27" spans="1:11" s="9" customFormat="1" x14ac:dyDescent="0.2"/>
    <row r="28" spans="1:11" s="9" customFormat="1" x14ac:dyDescent="0.2"/>
    <row r="29" spans="1:11" s="9" customFormat="1" x14ac:dyDescent="0.2"/>
    <row r="30" spans="1:11" s="9" customFormat="1" x14ac:dyDescent="0.2"/>
    <row r="31" spans="1:11" s="9" customFormat="1" x14ac:dyDescent="0.2"/>
    <row r="32" spans="1:11" s="9" customFormat="1" x14ac:dyDescent="0.2"/>
    <row r="33" s="9" customFormat="1" x14ac:dyDescent="0.2"/>
    <row r="34" s="9" customFormat="1" x14ac:dyDescent="0.2"/>
    <row r="35" s="9" customFormat="1" x14ac:dyDescent="0.2"/>
    <row r="36" s="9" customFormat="1" x14ac:dyDescent="0.2"/>
    <row r="37" s="9" customFormat="1" x14ac:dyDescent="0.2"/>
    <row r="38" s="9" customFormat="1" x14ac:dyDescent="0.2"/>
    <row r="39" s="9" customFormat="1" x14ac:dyDescent="0.2"/>
    <row r="40" s="9" customFormat="1" x14ac:dyDescent="0.2"/>
    <row r="41" s="9" customFormat="1" x14ac:dyDescent="0.2"/>
  </sheetData>
  <mergeCells count="1">
    <mergeCell ref="A3:J3"/>
  </mergeCells>
  <phoneticPr fontId="23" type="noConversion"/>
  <conditionalFormatting sqref="D23:E1048576">
    <cfRule type="duplicateValues" dxfId="0" priority="22"/>
  </conditionalFormatting>
  <hyperlinks>
    <hyperlink ref="C5" r:id="rId1" xr:uid="{7E3CA145-C797-4F4E-88CE-289ED8F40D10}"/>
    <hyperlink ref="C8" r:id="rId2" xr:uid="{7302F4F0-894E-4164-B04E-AB1DCA10561C}"/>
    <hyperlink ref="C6" r:id="rId3" xr:uid="{2621194F-0A56-4697-87E9-86B68676BDAA}"/>
    <hyperlink ref="C15" r:id="rId4" xr:uid="{673C88C6-DF60-4FD8-BF07-15825E5E3493}"/>
    <hyperlink ref="C16" r:id="rId5" xr:uid="{ECD730E0-945D-4D63-981A-221F1C05CB20}"/>
    <hyperlink ref="C14" r:id="rId6" xr:uid="{BBFA4E07-A8DD-482B-A650-7A8A5D36E5BC}"/>
    <hyperlink ref="C13" r:id="rId7" xr:uid="{94993BC4-C7DE-43C4-82F2-9004579AC758}"/>
    <hyperlink ref="C11" r:id="rId8" xr:uid="{96DADABF-CA7C-4706-B04D-149144112C56}"/>
    <hyperlink ref="C12" r:id="rId9" xr:uid="{4FD27F2B-E6F1-4509-9875-B23177B96EB7}"/>
    <hyperlink ref="C9" r:id="rId10" xr:uid="{AFB7284F-4077-43BA-A432-B0C4F51CB0A1}"/>
    <hyperlink ref="C7" r:id="rId11" xr:uid="{2FA43C62-35EA-46DA-8C10-0D0C160AEE75}"/>
    <hyperlink ref="C10" r:id="rId12" xr:uid="{5A7C1561-58CE-4250-A7F1-C40878B507D0}"/>
    <hyperlink ref="C18" r:id="rId13" xr:uid="{1C6AFB16-D906-724D-BA98-87C43F4E4FE6}"/>
    <hyperlink ref="C17" r:id="rId14" xr:uid="{FE089F75-D298-C94D-9614-9E911ADF3E8B}"/>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860EF-3313-41F0-8253-195E5231733A}">
  <sheetPr>
    <tabColor theme="5" tint="0.79998168889431442"/>
  </sheetPr>
  <dimension ref="A1:K247"/>
  <sheetViews>
    <sheetView zoomScaleNormal="100" workbookViewId="0">
      <pane ySplit="4" topLeftCell="A11" activePane="bottomLeft" state="frozen"/>
      <selection pane="bottomLeft" activeCell="A14" sqref="A14:I15"/>
    </sheetView>
  </sheetViews>
  <sheetFormatPr baseColWidth="10" defaultColWidth="8.83203125" defaultRowHeight="16" x14ac:dyDescent="0.2"/>
  <cols>
    <col min="1" max="1" width="44.33203125" style="2" customWidth="1"/>
    <col min="2" max="2" width="22.33203125" style="2" customWidth="1"/>
    <col min="3" max="3" width="44.33203125" style="2" customWidth="1"/>
    <col min="4" max="4" width="42.5" style="2" customWidth="1"/>
    <col min="5" max="5" width="20.33203125" style="2" customWidth="1"/>
    <col min="6" max="6" width="18" style="2" customWidth="1"/>
    <col min="7" max="7" width="14" style="2" customWidth="1"/>
    <col min="8" max="8" width="14.33203125" style="2" customWidth="1"/>
    <col min="9" max="9" width="16.1640625" style="2" customWidth="1"/>
    <col min="10" max="10" width="24.83203125" style="2" customWidth="1"/>
    <col min="11" max="11" width="19.1640625" style="2" customWidth="1"/>
    <col min="12" max="19" width="13.33203125" style="2" customWidth="1"/>
    <col min="20" max="16384" width="8.83203125" style="2"/>
  </cols>
  <sheetData>
    <row r="1" spans="1:11" ht="26" x14ac:dyDescent="0.3">
      <c r="A1" s="45" t="s">
        <v>94</v>
      </c>
      <c r="B1" s="1"/>
      <c r="C1" s="1"/>
    </row>
    <row r="2" spans="1:11" ht="21" x14ac:dyDescent="0.25">
      <c r="A2" s="1"/>
      <c r="B2" s="1"/>
      <c r="C2" s="1"/>
    </row>
    <row r="3" spans="1:11" ht="21" x14ac:dyDescent="0.25">
      <c r="A3" s="1" t="s">
        <v>96</v>
      </c>
      <c r="B3" s="1"/>
      <c r="C3" s="1"/>
    </row>
    <row r="4" spans="1:11" ht="37" customHeight="1" x14ac:dyDescent="0.25">
      <c r="A4" s="79" t="s">
        <v>97</v>
      </c>
      <c r="B4" s="79"/>
      <c r="C4" s="79"/>
      <c r="D4" s="79"/>
      <c r="E4" s="79"/>
      <c r="F4" s="79"/>
      <c r="G4" s="79"/>
      <c r="H4" s="79"/>
      <c r="I4" s="79"/>
      <c r="J4" s="79"/>
      <c r="K4" s="79"/>
    </row>
    <row r="5" spans="1:11" ht="29" customHeight="1" thickBot="1" x14ac:dyDescent="0.3">
      <c r="A5" s="36"/>
      <c r="B5" s="36"/>
      <c r="C5" s="36"/>
      <c r="D5" s="36"/>
      <c r="E5" s="36"/>
      <c r="F5" s="36"/>
      <c r="G5" s="36"/>
      <c r="H5" s="36"/>
      <c r="I5" s="36"/>
      <c r="J5" s="36"/>
      <c r="K5" s="36"/>
    </row>
    <row r="6" spans="1:11" s="4" customFormat="1" ht="69" customHeight="1" thickBot="1" x14ac:dyDescent="0.25">
      <c r="A6" s="34" t="s">
        <v>99</v>
      </c>
      <c r="B6" s="37">
        <v>0</v>
      </c>
      <c r="E6" s="14"/>
      <c r="F6" s="16"/>
      <c r="G6" s="17"/>
      <c r="H6" s="15"/>
      <c r="I6" s="15"/>
      <c r="J6" s="14"/>
    </row>
    <row r="7" spans="1:11" s="4" customFormat="1" ht="31" customHeight="1" thickBot="1" x14ac:dyDescent="0.25">
      <c r="A7" s="14"/>
      <c r="B7" s="14"/>
      <c r="C7" s="14"/>
      <c r="D7" s="14"/>
      <c r="E7" s="14"/>
      <c r="F7" s="16"/>
      <c r="G7" s="17"/>
      <c r="H7" s="15"/>
      <c r="I7" s="15"/>
      <c r="J7" s="14"/>
    </row>
    <row r="8" spans="1:11" s="4" customFormat="1" ht="31" customHeight="1" thickBot="1" x14ac:dyDescent="0.25">
      <c r="A8" s="80" t="s">
        <v>95</v>
      </c>
      <c r="B8" s="81"/>
      <c r="C8" s="81"/>
      <c r="D8" s="81"/>
      <c r="E8" s="81"/>
      <c r="F8" s="82"/>
      <c r="I8" s="15"/>
      <c r="J8" s="14"/>
    </row>
    <row r="9" spans="1:11" s="4" customFormat="1" ht="43" customHeight="1" thickBot="1" x14ac:dyDescent="0.25">
      <c r="A9" s="48" t="s">
        <v>78</v>
      </c>
      <c r="B9" s="44" t="s">
        <v>73</v>
      </c>
      <c r="C9" s="44" t="s">
        <v>74</v>
      </c>
      <c r="D9" s="44" t="s">
        <v>79</v>
      </c>
      <c r="E9" s="44" t="s">
        <v>75</v>
      </c>
      <c r="F9" s="44" t="s">
        <v>76</v>
      </c>
      <c r="I9" s="14"/>
    </row>
    <row r="10" spans="1:11" s="4" customFormat="1" ht="41" thickBot="1" x14ac:dyDescent="0.25">
      <c r="A10" s="49" t="s">
        <v>98</v>
      </c>
      <c r="B10" s="53">
        <v>2</v>
      </c>
      <c r="C10" s="54">
        <f>F14+F15</f>
        <v>5638</v>
      </c>
      <c r="D10" s="55">
        <v>202</v>
      </c>
      <c r="E10" s="56">
        <f>AVERAGE(G14:G15)</f>
        <v>1054.3413899620123</v>
      </c>
      <c r="F10" s="57">
        <v>1906</v>
      </c>
      <c r="I10" s="14"/>
    </row>
    <row r="11" spans="1:11" s="4" customFormat="1" ht="27" customHeight="1" x14ac:dyDescent="0.2"/>
    <row r="12" spans="1:11" s="4" customFormat="1" ht="30" customHeight="1" thickBot="1" x14ac:dyDescent="0.25">
      <c r="A12" s="62" t="s">
        <v>77</v>
      </c>
      <c r="B12" s="62"/>
      <c r="C12" s="62"/>
      <c r="D12" s="62"/>
      <c r="E12" s="62"/>
      <c r="F12" s="62"/>
      <c r="G12" s="62"/>
      <c r="H12" s="62"/>
      <c r="I12" s="62"/>
    </row>
    <row r="13" spans="1:11" s="4" customFormat="1" ht="56" customHeight="1" thickBot="1" x14ac:dyDescent="0.3">
      <c r="A13" s="46" t="s">
        <v>113</v>
      </c>
      <c r="B13" s="47" t="s">
        <v>102</v>
      </c>
      <c r="C13" s="46" t="s">
        <v>13</v>
      </c>
      <c r="D13" s="46" t="s">
        <v>41</v>
      </c>
      <c r="E13" s="46" t="s">
        <v>63</v>
      </c>
      <c r="F13" s="46" t="s">
        <v>64</v>
      </c>
      <c r="G13" s="46" t="s">
        <v>70</v>
      </c>
      <c r="H13" s="46" t="s">
        <v>0</v>
      </c>
      <c r="I13" s="46" t="s">
        <v>65</v>
      </c>
    </row>
    <row r="14" spans="1:11" s="4" customFormat="1" ht="221" customHeight="1" thickBot="1" x14ac:dyDescent="0.25">
      <c r="A14" s="63" t="s">
        <v>114</v>
      </c>
      <c r="B14" s="64" t="s">
        <v>66</v>
      </c>
      <c r="C14" s="19" t="s">
        <v>61</v>
      </c>
      <c r="D14" s="27" t="s">
        <v>14</v>
      </c>
      <c r="E14" s="19" t="s">
        <v>9</v>
      </c>
      <c r="F14" s="65">
        <v>5570</v>
      </c>
      <c r="G14" s="31">
        <v>202.39015529761986</v>
      </c>
      <c r="H14" s="21" t="s">
        <v>1</v>
      </c>
      <c r="I14" s="66" t="s">
        <v>68</v>
      </c>
    </row>
    <row r="15" spans="1:11" s="4" customFormat="1" ht="149" customHeight="1" thickBot="1" x14ac:dyDescent="0.25">
      <c r="A15" s="63" t="s">
        <v>115</v>
      </c>
      <c r="B15" s="64" t="s">
        <v>67</v>
      </c>
      <c r="C15" s="19" t="s">
        <v>60</v>
      </c>
      <c r="D15" s="27" t="s">
        <v>15</v>
      </c>
      <c r="E15" s="19" t="s">
        <v>10</v>
      </c>
      <c r="F15" s="67">
        <v>68</v>
      </c>
      <c r="G15" s="31">
        <v>1906.2926246264046</v>
      </c>
      <c r="H15" s="21" t="s">
        <v>1</v>
      </c>
      <c r="I15" s="66" t="s">
        <v>69</v>
      </c>
    </row>
    <row r="16" spans="1:11" s="4" customFormat="1" x14ac:dyDescent="0.2">
      <c r="A16" s="50" t="s">
        <v>2</v>
      </c>
      <c r="B16" s="50"/>
      <c r="C16" s="50"/>
      <c r="D16" s="51"/>
      <c r="E16" s="51"/>
      <c r="F16" s="51"/>
      <c r="G16" s="51"/>
      <c r="H16" s="51"/>
      <c r="I16" s="52"/>
      <c r="J16" s="52"/>
      <c r="K16" s="52"/>
    </row>
    <row r="17" spans="1:11" s="4" customFormat="1" x14ac:dyDescent="0.2">
      <c r="A17" s="6" t="s">
        <v>3</v>
      </c>
      <c r="B17" s="6"/>
      <c r="C17" s="6"/>
      <c r="D17" s="3"/>
      <c r="E17" s="3"/>
      <c r="F17" s="3"/>
      <c r="G17" s="3"/>
      <c r="H17" s="3"/>
    </row>
    <row r="18" spans="1:11" s="4" customFormat="1" x14ac:dyDescent="0.2">
      <c r="A18" s="6" t="s">
        <v>4</v>
      </c>
      <c r="B18" s="6"/>
      <c r="C18" s="6"/>
      <c r="D18" s="3"/>
      <c r="E18" s="3"/>
      <c r="F18" s="3"/>
      <c r="G18" s="3"/>
      <c r="H18" s="3"/>
    </row>
    <row r="19" spans="1:11" s="4" customFormat="1" x14ac:dyDescent="0.2">
      <c r="D19" s="3"/>
      <c r="E19" s="3"/>
      <c r="F19" s="3"/>
      <c r="G19" s="3"/>
      <c r="H19" s="3"/>
    </row>
    <row r="20" spans="1:11" s="4" customFormat="1" x14ac:dyDescent="0.2">
      <c r="D20" s="3"/>
      <c r="E20" s="3"/>
      <c r="F20" s="3"/>
      <c r="G20" s="3"/>
      <c r="H20" s="3"/>
      <c r="K20" s="6"/>
    </row>
    <row r="21" spans="1:11" s="4" customFormat="1" x14ac:dyDescent="0.2">
      <c r="D21" s="3"/>
      <c r="E21" s="3"/>
      <c r="F21" s="3"/>
      <c r="G21" s="3"/>
      <c r="H21" s="3"/>
      <c r="K21" s="6"/>
    </row>
    <row r="22" spans="1:11" s="4" customFormat="1" x14ac:dyDescent="0.2">
      <c r="D22" s="3"/>
      <c r="E22" s="3"/>
      <c r="F22" s="3"/>
      <c r="G22" s="3"/>
      <c r="H22" s="3"/>
      <c r="K22" s="3"/>
    </row>
    <row r="23" spans="1:11" s="4" customFormat="1" x14ac:dyDescent="0.2">
      <c r="D23" s="3"/>
      <c r="E23" s="3"/>
      <c r="F23" s="3"/>
      <c r="G23" s="3"/>
      <c r="H23" s="3"/>
      <c r="K23" s="3"/>
    </row>
    <row r="24" spans="1:11" s="4" customFormat="1" x14ac:dyDescent="0.2">
      <c r="D24" s="3"/>
      <c r="E24" s="3"/>
      <c r="F24" s="3"/>
      <c r="G24" s="3"/>
      <c r="H24" s="3"/>
      <c r="K24" s="3"/>
    </row>
    <row r="25" spans="1:11" s="4" customFormat="1" x14ac:dyDescent="0.2">
      <c r="D25" s="3"/>
      <c r="E25" s="3"/>
      <c r="F25" s="3"/>
      <c r="G25" s="3"/>
      <c r="H25" s="3"/>
      <c r="K25" s="3"/>
    </row>
    <row r="26" spans="1:11" s="4" customFormat="1" x14ac:dyDescent="0.2">
      <c r="D26" s="3"/>
      <c r="E26" s="3"/>
      <c r="F26" s="3"/>
      <c r="G26" s="3"/>
      <c r="H26" s="3"/>
      <c r="K26" s="3"/>
    </row>
    <row r="27" spans="1:11" s="4" customFormat="1" x14ac:dyDescent="0.2">
      <c r="D27" s="3"/>
      <c r="E27" s="3"/>
      <c r="F27" s="3"/>
      <c r="G27" s="3"/>
      <c r="H27" s="3"/>
      <c r="K27" s="3"/>
    </row>
    <row r="28" spans="1:11" s="4" customFormat="1" x14ac:dyDescent="0.2">
      <c r="D28" s="3"/>
      <c r="E28" s="3"/>
      <c r="F28" s="3"/>
      <c r="G28" s="3"/>
      <c r="H28" s="3"/>
      <c r="K28" s="3"/>
    </row>
    <row r="29" spans="1:11" s="4" customFormat="1" x14ac:dyDescent="0.2">
      <c r="D29" s="3"/>
      <c r="E29" s="3"/>
      <c r="F29" s="3"/>
      <c r="G29" s="3"/>
      <c r="H29" s="3"/>
      <c r="K29" s="3"/>
    </row>
    <row r="30" spans="1:11" s="4" customFormat="1" x14ac:dyDescent="0.2">
      <c r="D30" s="3"/>
      <c r="E30" s="3"/>
      <c r="F30" s="3"/>
      <c r="G30" s="3"/>
      <c r="H30" s="3"/>
      <c r="K30" s="3"/>
    </row>
    <row r="31" spans="1:11" s="4" customFormat="1" x14ac:dyDescent="0.2">
      <c r="D31" s="3"/>
      <c r="E31" s="3"/>
      <c r="F31" s="3"/>
      <c r="G31" s="3"/>
      <c r="H31" s="3"/>
      <c r="K31" s="3"/>
    </row>
    <row r="32" spans="1:11" s="4" customFormat="1" x14ac:dyDescent="0.2">
      <c r="D32" s="3"/>
      <c r="E32" s="3"/>
      <c r="F32" s="3"/>
      <c r="G32" s="3"/>
      <c r="H32" s="3"/>
      <c r="K32" s="3"/>
    </row>
    <row r="33" spans="4:11" s="4" customFormat="1" x14ac:dyDescent="0.2">
      <c r="D33" s="3"/>
      <c r="E33" s="3"/>
      <c r="F33" s="3"/>
      <c r="G33" s="3"/>
      <c r="H33" s="3"/>
      <c r="K33" s="3"/>
    </row>
    <row r="34" spans="4:11" s="4" customFormat="1" x14ac:dyDescent="0.2">
      <c r="D34" s="3"/>
      <c r="E34" s="3"/>
      <c r="F34" s="3"/>
      <c r="G34" s="3"/>
      <c r="H34" s="3"/>
      <c r="K34" s="3"/>
    </row>
    <row r="35" spans="4:11" s="4" customFormat="1" x14ac:dyDescent="0.2">
      <c r="D35" s="3"/>
      <c r="E35" s="3"/>
      <c r="F35" s="3"/>
      <c r="G35" s="3"/>
      <c r="H35" s="3"/>
      <c r="K35" s="3"/>
    </row>
    <row r="36" spans="4:11" s="4" customFormat="1" x14ac:dyDescent="0.2">
      <c r="D36" s="3"/>
      <c r="E36" s="3"/>
      <c r="F36" s="3"/>
      <c r="G36" s="3"/>
      <c r="H36" s="3"/>
      <c r="K36" s="3"/>
    </row>
    <row r="37" spans="4:11" s="4" customFormat="1" x14ac:dyDescent="0.2">
      <c r="D37" s="3"/>
      <c r="E37" s="3"/>
      <c r="F37" s="3"/>
      <c r="G37" s="3"/>
      <c r="H37" s="3"/>
      <c r="K37" s="3"/>
    </row>
    <row r="38" spans="4:11" s="4" customFormat="1" x14ac:dyDescent="0.2">
      <c r="D38" s="3"/>
      <c r="E38" s="3"/>
      <c r="F38" s="3"/>
      <c r="G38" s="3"/>
      <c r="H38" s="3"/>
      <c r="K38" s="3"/>
    </row>
    <row r="39" spans="4:11" s="4" customFormat="1" x14ac:dyDescent="0.2">
      <c r="D39" s="3"/>
      <c r="E39" s="3"/>
      <c r="F39" s="3"/>
      <c r="G39" s="3"/>
      <c r="H39" s="3"/>
      <c r="K39" s="3"/>
    </row>
    <row r="40" spans="4:11" s="4" customFormat="1" x14ac:dyDescent="0.2"/>
    <row r="41" spans="4:11" s="4" customFormat="1" x14ac:dyDescent="0.2"/>
    <row r="42" spans="4:11" s="4" customFormat="1" x14ac:dyDescent="0.2"/>
    <row r="43" spans="4:11" s="4" customFormat="1" x14ac:dyDescent="0.2"/>
    <row r="44" spans="4:11" s="4" customFormat="1" x14ac:dyDescent="0.2"/>
    <row r="45" spans="4:11" s="4" customFormat="1" x14ac:dyDescent="0.2"/>
    <row r="46" spans="4:11" s="4" customFormat="1" x14ac:dyDescent="0.2"/>
    <row r="47" spans="4:11" s="4" customFormat="1" x14ac:dyDescent="0.2"/>
    <row r="48" spans="4:11"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247" spans="1:3" x14ac:dyDescent="0.2">
      <c r="A247" s="13"/>
      <c r="B247" s="13"/>
      <c r="C247" s="13"/>
    </row>
  </sheetData>
  <mergeCells count="2">
    <mergeCell ref="A4:K4"/>
    <mergeCell ref="A8:F8"/>
  </mergeCells>
  <hyperlinks>
    <hyperlink ref="B15" r:id="rId1" xr:uid="{7B15DDBC-9F8B-4585-9323-BCE87FC351EE}"/>
    <hyperlink ref="B14" r:id="rId2" xr:uid="{AB52EAC8-4904-4D3A-BAE9-6677E019755A}"/>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7EA26-81F9-47F9-BF5C-D7EB7C0FF046}">
  <dimension ref="A1:A2"/>
  <sheetViews>
    <sheetView workbookViewId="0">
      <selection activeCell="A3" sqref="A3"/>
    </sheetView>
  </sheetViews>
  <sheetFormatPr baseColWidth="10" defaultColWidth="8.83203125" defaultRowHeight="15" x14ac:dyDescent="0.2"/>
  <sheetData>
    <row r="1" spans="1:1" x14ac:dyDescent="0.2">
      <c r="A1" t="s">
        <v>5</v>
      </c>
    </row>
    <row r="2" spans="1:1" x14ac:dyDescent="0.2">
      <c r="A2"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HBPC Program Savings</vt:lpstr>
      <vt:lpstr>Paramedic Program Savings</vt:lpstr>
      <vt:lpstr>Choice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ssobul</dc:creator>
  <cp:lastModifiedBy>Microsoft Office User</cp:lastModifiedBy>
  <dcterms:created xsi:type="dcterms:W3CDTF">2020-12-15T15:02:47Z</dcterms:created>
  <dcterms:modified xsi:type="dcterms:W3CDTF">2022-02-14T19:31:42Z</dcterms:modified>
</cp:coreProperties>
</file>